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ns-ath\Work Folders\Documents\Pufendorf\"/>
    </mc:Choice>
  </mc:AlternateContent>
  <xr:revisionPtr revIDLastSave="0" documentId="8_{DC75C442-DAF0-49C5-9558-1D0FE93D8F37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Blad2" sheetId="2" r:id="rId1"/>
    <sheet name="Blad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2" l="1"/>
  <c r="E13" i="2"/>
  <c r="E17" i="2"/>
  <c r="E19" i="2"/>
  <c r="D8" i="2"/>
  <c r="F8" i="2" s="1"/>
  <c r="D9" i="2"/>
  <c r="E9" i="2" s="1"/>
  <c r="D10" i="2"/>
  <c r="E10" i="2" s="1"/>
  <c r="D11" i="2"/>
  <c r="F11" i="2" s="1"/>
  <c r="D12" i="2"/>
  <c r="F12" i="2" s="1"/>
  <c r="D13" i="2"/>
  <c r="F13" i="2" s="1"/>
  <c r="D14" i="2"/>
  <c r="F14" i="2" s="1"/>
  <c r="D15" i="2"/>
  <c r="E15" i="2" s="1"/>
  <c r="D16" i="2"/>
  <c r="F16" i="2" s="1"/>
  <c r="D17" i="2"/>
  <c r="D18" i="2"/>
  <c r="E18" i="2" s="1"/>
  <c r="D19" i="2"/>
  <c r="F19" i="2" s="1"/>
  <c r="D20" i="2"/>
  <c r="E20" i="2" s="1"/>
  <c r="D21" i="2"/>
  <c r="E21" i="2" s="1"/>
  <c r="D7" i="2"/>
  <c r="E7" i="2" s="1"/>
  <c r="F9" i="2"/>
  <c r="F10" i="2"/>
  <c r="F15" i="2"/>
  <c r="F17" i="2"/>
  <c r="F18" i="2"/>
  <c r="F20" i="2" l="1"/>
  <c r="H20" i="2" s="1"/>
  <c r="J20" i="2" s="1"/>
  <c r="L20" i="2" s="1"/>
  <c r="E12" i="2"/>
  <c r="E16" i="2"/>
  <c r="E14" i="2"/>
  <c r="H14" i="2" s="1"/>
  <c r="J14" i="2" s="1"/>
  <c r="L14" i="2" s="1"/>
  <c r="E8" i="2"/>
  <c r="F21" i="2"/>
  <c r="H21" i="2" s="1"/>
  <c r="J21" i="2" s="1"/>
  <c r="L21" i="2" s="1"/>
  <c r="F7" i="2"/>
  <c r="H10" i="2"/>
  <c r="J10" i="2" s="1"/>
  <c r="K10" i="2"/>
  <c r="H9" i="2"/>
  <c r="J9" i="2" s="1"/>
  <c r="K9" i="2"/>
  <c r="K20" i="2"/>
  <c r="K12" i="2"/>
  <c r="K18" i="2"/>
  <c r="K17" i="2"/>
  <c r="K7" i="2"/>
  <c r="K14" i="2"/>
  <c r="K13" i="2"/>
  <c r="K19" i="2"/>
  <c r="K11" i="2"/>
  <c r="K16" i="2"/>
  <c r="K8" i="2"/>
  <c r="H16" i="2"/>
  <c r="J16" i="2" s="1"/>
  <c r="K15" i="2"/>
  <c r="K21" i="2"/>
  <c r="H12" i="2"/>
  <c r="J12" i="2" s="1"/>
  <c r="L12" i="2" s="1"/>
  <c r="H19" i="2"/>
  <c r="J19" i="2" s="1"/>
  <c r="L19" i="2" s="1"/>
  <c r="H17" i="2"/>
  <c r="J17" i="2" s="1"/>
  <c r="H11" i="2"/>
  <c r="J11" i="2" s="1"/>
  <c r="H13" i="2"/>
  <c r="J13" i="2" s="1"/>
  <c r="H15" i="2"/>
  <c r="J15" i="2" s="1"/>
  <c r="L16" i="2" l="1"/>
  <c r="L15" i="2"/>
  <c r="L13" i="2"/>
  <c r="L17" i="2"/>
  <c r="H8" i="2"/>
  <c r="J8" i="2" s="1"/>
  <c r="L8" i="2" s="1"/>
  <c r="H7" i="2"/>
  <c r="J7" i="2" s="1"/>
  <c r="L7" i="2" s="1"/>
  <c r="H18" i="2"/>
  <c r="J18" i="2" s="1"/>
  <c r="L18" i="2" s="1"/>
  <c r="L11" i="2"/>
  <c r="L10" i="2"/>
  <c r="L9" i="2"/>
  <c r="L22" i="2" l="1"/>
  <c r="L39" i="2" s="1"/>
</calcChain>
</file>

<file path=xl/sharedStrings.xml><?xml version="1.0" encoding="utf-8"?>
<sst xmlns="http://schemas.openxmlformats.org/spreadsheetml/2006/main" count="35" uniqueCount="35">
  <si>
    <t>Beräkning av lönekostnad vid anställning på kortare tid än ett år, inkl. full ersättning för semesterkostnader.</t>
  </si>
  <si>
    <t>Fyll i fälten som är gulmarkerade.</t>
  </si>
  <si>
    <t>Lön 2024</t>
  </si>
  <si>
    <t>Justerad lön med 3,3%</t>
  </si>
  <si>
    <t>LKP</t>
  </si>
  <si>
    <t>Semester</t>
  </si>
  <si>
    <t>Månader</t>
  </si>
  <si>
    <t>Totalt</t>
  </si>
  <si>
    <t xml:space="preserve"> %</t>
  </si>
  <si>
    <t>Summa</t>
  </si>
  <si>
    <t>Löpande semesterkostnader</t>
  </si>
  <si>
    <t>TOTAL kostnad:</t>
  </si>
  <si>
    <t>TOTALA lönekostnader för projektet:</t>
  </si>
  <si>
    <t>Kostnaden för semester uppstår vid intjänandet av semesterdagar och inte vid uttaget av semesterledighet.</t>
  </si>
  <si>
    <t>Löper ett projekt över ett helt år och semesterdagarna tas ut som vanligt behöver inga särskilda beräkningar för semesterkostnaderna göras.</t>
  </si>
  <si>
    <t>Nytt löneavtal fr.o.m. den 1 april, 3,3% prel lönejustering.</t>
  </si>
  <si>
    <t>Indirekta kostnader (OH) ska ej räknas med i budget, dessa täcks av institutet.</t>
  </si>
  <si>
    <t>Övriga kostnader i projektet:</t>
  </si>
  <si>
    <t>Poddserie</t>
  </si>
  <si>
    <t>Illustration</t>
  </si>
  <si>
    <t>Film av panel</t>
  </si>
  <si>
    <t>Halvdagskonferens</t>
  </si>
  <si>
    <t>TOTALA kostnader i projektet:</t>
  </si>
  <si>
    <t>Förnamn</t>
  </si>
  <si>
    <t>Efternamn</t>
  </si>
  <si>
    <t xml:space="preserve">Koordinator Mimmi </t>
  </si>
  <si>
    <t>Pigg</t>
  </si>
  <si>
    <t>Anka</t>
  </si>
  <si>
    <t xml:space="preserve">Peter </t>
  </si>
  <si>
    <t>Pan</t>
  </si>
  <si>
    <t>Robin</t>
  </si>
  <si>
    <t>Hood</t>
  </si>
  <si>
    <t>Jane</t>
  </si>
  <si>
    <t>Porter</t>
  </si>
  <si>
    <t>Kajsa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</si>
</sst>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sz val="11"/>
      <name val="Calibri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0" fontId="1" fillId="0" borderId="0" xfId="0" applyFont="1"/>
    <xf numFmtId="0" fontId="4" fillId="0" borderId="0" xfId="0" applyFont="1"/>
    <xf numFmtId="3" fontId="0" fillId="0" borderId="0" xfId="0" applyNumberFormat="1" applyAlignment="1">
      <alignment horizontal="center"/>
    </xf>
    <xf numFmtId="0" fontId="0" fillId="2" borderId="0" xfId="0" applyFill="1"/>
    <xf numFmtId="0" fontId="6" fillId="3" borderId="0" xfId="0" applyFont="1" applyFill="1"/>
    <xf numFmtId="3" fontId="0" fillId="3" borderId="0" xfId="0" applyNumberFormat="1" applyFill="1"/>
    <xf numFmtId="3" fontId="0" fillId="2" borderId="0" xfId="0" applyNumberFormat="1" applyFill="1"/>
    <xf numFmtId="9" fontId="0" fillId="3" borderId="0" xfId="0" applyNumberFormat="1" applyFill="1"/>
    <xf numFmtId="0" fontId="5" fillId="0" borderId="0" xfId="0" applyFont="1" applyAlignment="1">
      <alignment horizontal="center"/>
    </xf>
    <xf numFmtId="3" fontId="1" fillId="2" borderId="0" xfId="0" applyNumberFormat="1" applyFont="1" applyFill="1"/>
    <xf numFmtId="0" fontId="3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0" fontId="4" fillId="5" borderId="0" xfId="0" applyFont="1" applyFill="1"/>
    <xf numFmtId="0" fontId="1" fillId="5" borderId="0" xfId="0" applyFont="1" applyFill="1"/>
    <xf numFmtId="0" fontId="0" fillId="5" borderId="0" xfId="0" applyFill="1"/>
    <xf numFmtId="3" fontId="1" fillId="5" borderId="0" xfId="0" applyNumberFormat="1" applyFont="1" applyFill="1"/>
    <xf numFmtId="3" fontId="4" fillId="0" borderId="0" xfId="0" applyNumberFormat="1" applyFont="1"/>
    <xf numFmtId="0" fontId="9" fillId="0" borderId="0" xfId="0" applyFont="1"/>
    <xf numFmtId="0" fontId="4" fillId="4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 wrapText="1"/>
    </xf>
    <xf numFmtId="3" fontId="0" fillId="2" borderId="2" xfId="0" applyNumberFormat="1" applyFill="1" applyBorder="1" applyAlignment="1">
      <alignment horizontal="right" wrapText="1"/>
    </xf>
    <xf numFmtId="3" fontId="1" fillId="2" borderId="2" xfId="0" applyNumberFormat="1" applyFont="1" applyFill="1" applyBorder="1" applyAlignment="1">
      <alignment wrapText="1"/>
    </xf>
  </cellXfs>
  <cellStyles count="5">
    <cellStyle name="Följd hyperlänk" xfId="2" builtinId="9" hidden="1"/>
    <cellStyle name="Följd hyperlänk" xfId="4" builtinId="9" hidden="1"/>
    <cellStyle name="Hyperlänk" xfId="1" builtinId="8" hidden="1"/>
    <cellStyle name="Hyperlä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6"/>
  <sheetViews>
    <sheetView tabSelected="1" workbookViewId="0">
      <selection activeCell="A18" sqref="A18"/>
    </sheetView>
  </sheetViews>
  <sheetFormatPr defaultColWidth="8.81640625" defaultRowHeight="12.5" x14ac:dyDescent="0.25"/>
  <cols>
    <col min="1" max="2" width="23.453125" customWidth="1"/>
    <col min="3" max="4" width="8.1796875" customWidth="1"/>
    <col min="5" max="5" width="7.81640625" customWidth="1"/>
    <col min="6" max="6" width="9.1796875" customWidth="1"/>
    <col min="7" max="7" width="9.81640625" customWidth="1"/>
    <col min="8" max="8" width="8" customWidth="1"/>
    <col min="9" max="9" width="5.1796875" customWidth="1"/>
    <col min="10" max="10" width="9" customWidth="1"/>
    <col min="11" max="11" width="17.81640625" customWidth="1"/>
    <col min="12" max="12" width="15" customWidth="1"/>
  </cols>
  <sheetData>
    <row r="2" spans="1:12" ht="16.5" x14ac:dyDescent="0.35">
      <c r="A2" s="20" t="s">
        <v>0</v>
      </c>
      <c r="B2" s="20"/>
    </row>
    <row r="3" spans="1:12" ht="13" x14ac:dyDescent="0.3">
      <c r="A3" s="2"/>
      <c r="B3" s="2"/>
    </row>
    <row r="4" spans="1:12" ht="15.65" customHeight="1" x14ac:dyDescent="0.3">
      <c r="A4" s="16" t="s">
        <v>1</v>
      </c>
      <c r="B4" s="16"/>
      <c r="C4" s="17"/>
      <c r="I4" s="4"/>
      <c r="J4" s="1"/>
    </row>
    <row r="5" spans="1:12" ht="19" customHeight="1" x14ac:dyDescent="0.45">
      <c r="D5" s="10"/>
      <c r="E5" s="10"/>
      <c r="F5" s="10"/>
      <c r="G5" s="10"/>
      <c r="H5" s="10"/>
      <c r="I5" s="10"/>
    </row>
    <row r="6" spans="1:12" ht="52.5" customHeight="1" thickBot="1" x14ac:dyDescent="0.35">
      <c r="A6" s="21" t="s">
        <v>23</v>
      </c>
      <c r="B6" s="21" t="s">
        <v>24</v>
      </c>
      <c r="C6" s="21" t="s">
        <v>2</v>
      </c>
      <c r="D6" s="22" t="s">
        <v>3</v>
      </c>
      <c r="E6" s="23" t="s">
        <v>4</v>
      </c>
      <c r="F6" s="24" t="s">
        <v>5</v>
      </c>
      <c r="G6" s="23" t="s">
        <v>6</v>
      </c>
      <c r="H6" s="23" t="s">
        <v>7</v>
      </c>
      <c r="I6" s="25" t="s">
        <v>8</v>
      </c>
      <c r="J6" s="23" t="s">
        <v>9</v>
      </c>
      <c r="K6" s="26" t="s">
        <v>10</v>
      </c>
      <c r="L6" s="27" t="s">
        <v>11</v>
      </c>
    </row>
    <row r="7" spans="1:12" ht="14.5" x14ac:dyDescent="0.35">
      <c r="A7" s="6" t="s">
        <v>25</v>
      </c>
      <c r="B7" s="6" t="s">
        <v>26</v>
      </c>
      <c r="C7" s="7">
        <v>57000</v>
      </c>
      <c r="D7" s="8">
        <f>C7*1.033</f>
        <v>58880.999999999993</v>
      </c>
      <c r="E7" s="8">
        <f>D7*0.5674</f>
        <v>33409.079399999995</v>
      </c>
      <c r="F7" s="8">
        <f>D7*0.0049*35</f>
        <v>10098.091499999999</v>
      </c>
      <c r="G7" s="7">
        <v>9</v>
      </c>
      <c r="H7" s="8">
        <f>((D7+E7)*G7)+F7</f>
        <v>840708.80609999981</v>
      </c>
      <c r="I7" s="9">
        <v>0.3</v>
      </c>
      <c r="J7" s="8">
        <f>H7*I7</f>
        <v>252212.64182999992</v>
      </c>
      <c r="K7" s="8">
        <f>(D7*0.0825*(35/12))*G7*I7</f>
        <v>38254.2496875</v>
      </c>
      <c r="L7" s="11">
        <f t="shared" ref="L7:L21" si="0">J7+K7</f>
        <v>290466.89151749993</v>
      </c>
    </row>
    <row r="8" spans="1:12" ht="14.5" x14ac:dyDescent="0.35">
      <c r="A8" s="6" t="s">
        <v>30</v>
      </c>
      <c r="B8" s="6" t="s">
        <v>31</v>
      </c>
      <c r="C8" s="7">
        <v>44500</v>
      </c>
      <c r="D8" s="8">
        <f t="shared" ref="D8:D21" si="1">C8*1.033</f>
        <v>45968.5</v>
      </c>
      <c r="E8" s="8">
        <f t="shared" ref="E8:E20" si="2">D8*0.5674</f>
        <v>26082.526900000001</v>
      </c>
      <c r="F8" s="8">
        <f t="shared" ref="F8:F21" si="3">D8*0.0049*35</f>
        <v>7883.597749999999</v>
      </c>
      <c r="G8" s="7">
        <v>9</v>
      </c>
      <c r="H8" s="8">
        <f t="shared" ref="H8:H21" si="4">((D8+E8)*G8)+F8</f>
        <v>656342.83984999987</v>
      </c>
      <c r="I8" s="9">
        <v>0.2</v>
      </c>
      <c r="J8" s="8">
        <f t="shared" ref="J8:J21" si="5">H8*I8</f>
        <v>131268.56796999997</v>
      </c>
      <c r="K8" s="8">
        <f t="shared" ref="K8:K21" si="6">(D8*0.0825*(35/12))*G8*I8</f>
        <v>19910.106562500005</v>
      </c>
      <c r="L8" s="11">
        <f t="shared" si="0"/>
        <v>151178.67453249998</v>
      </c>
    </row>
    <row r="9" spans="1:12" ht="14.5" x14ac:dyDescent="0.35">
      <c r="A9" s="6" t="s">
        <v>34</v>
      </c>
      <c r="B9" s="6" t="s">
        <v>27</v>
      </c>
      <c r="C9" s="7">
        <v>44500</v>
      </c>
      <c r="D9" s="8">
        <f t="shared" si="1"/>
        <v>45968.5</v>
      </c>
      <c r="E9" s="8">
        <f t="shared" si="2"/>
        <v>26082.526900000001</v>
      </c>
      <c r="F9" s="8">
        <f t="shared" si="3"/>
        <v>7883.597749999999</v>
      </c>
      <c r="G9" s="7">
        <v>9</v>
      </c>
      <c r="H9" s="8">
        <f t="shared" si="4"/>
        <v>656342.83984999987</v>
      </c>
      <c r="I9" s="9">
        <v>0.2</v>
      </c>
      <c r="J9" s="8">
        <f>H9*I9</f>
        <v>131268.56796999997</v>
      </c>
      <c r="K9" s="8">
        <f t="shared" si="6"/>
        <v>19910.106562500005</v>
      </c>
      <c r="L9" s="11">
        <f t="shared" si="0"/>
        <v>151178.67453249998</v>
      </c>
    </row>
    <row r="10" spans="1:12" ht="14.5" x14ac:dyDescent="0.35">
      <c r="A10" s="6" t="s">
        <v>32</v>
      </c>
      <c r="B10" s="6" t="s">
        <v>33</v>
      </c>
      <c r="C10" s="7">
        <v>46000</v>
      </c>
      <c r="D10" s="8">
        <f t="shared" si="1"/>
        <v>47517.999999999993</v>
      </c>
      <c r="E10" s="8">
        <f t="shared" si="2"/>
        <v>26961.713199999998</v>
      </c>
      <c r="F10" s="8">
        <f t="shared" si="3"/>
        <v>8149.3369999999977</v>
      </c>
      <c r="G10" s="7">
        <v>4</v>
      </c>
      <c r="H10" s="8">
        <f t="shared" si="4"/>
        <v>306068.18979999999</v>
      </c>
      <c r="I10" s="9">
        <v>0.2</v>
      </c>
      <c r="J10" s="8">
        <f t="shared" si="5"/>
        <v>61213.63796</v>
      </c>
      <c r="K10" s="8">
        <f t="shared" si="6"/>
        <v>9147.2150000000001</v>
      </c>
      <c r="L10" s="11">
        <f t="shared" si="0"/>
        <v>70360.852960000004</v>
      </c>
    </row>
    <row r="11" spans="1:12" ht="14.5" x14ac:dyDescent="0.35">
      <c r="A11" s="6" t="s">
        <v>28</v>
      </c>
      <c r="B11" s="6" t="s">
        <v>29</v>
      </c>
      <c r="C11" s="7">
        <v>45500</v>
      </c>
      <c r="D11" s="8">
        <f t="shared" si="1"/>
        <v>47001.499999999993</v>
      </c>
      <c r="E11" s="8">
        <f t="shared" si="2"/>
        <v>26668.651099999995</v>
      </c>
      <c r="F11" s="8">
        <f t="shared" si="3"/>
        <v>8060.7572499999987</v>
      </c>
      <c r="G11" s="7">
        <v>9</v>
      </c>
      <c r="H11" s="8">
        <f t="shared" si="4"/>
        <v>671092.11714999995</v>
      </c>
      <c r="I11" s="9">
        <v>0.2</v>
      </c>
      <c r="J11" s="8">
        <f t="shared" si="5"/>
        <v>134218.42343</v>
      </c>
      <c r="K11" s="8">
        <f t="shared" si="6"/>
        <v>20357.524687499998</v>
      </c>
      <c r="L11" s="11">
        <f t="shared" si="0"/>
        <v>154575.9481175</v>
      </c>
    </row>
    <row r="12" spans="1:12" ht="14.5" x14ac:dyDescent="0.35">
      <c r="A12" s="6"/>
      <c r="B12" s="6"/>
      <c r="C12" s="7"/>
      <c r="D12" s="8">
        <f t="shared" si="1"/>
        <v>0</v>
      </c>
      <c r="E12" s="8">
        <f t="shared" si="2"/>
        <v>0</v>
      </c>
      <c r="F12" s="5">
        <f t="shared" si="3"/>
        <v>0</v>
      </c>
      <c r="G12" s="7">
        <v>0</v>
      </c>
      <c r="H12" s="8">
        <f t="shared" si="4"/>
        <v>0</v>
      </c>
      <c r="I12" s="9">
        <v>0</v>
      </c>
      <c r="J12" s="8">
        <f t="shared" si="5"/>
        <v>0</v>
      </c>
      <c r="K12" s="8">
        <f t="shared" si="6"/>
        <v>0</v>
      </c>
      <c r="L12" s="11">
        <f t="shared" si="0"/>
        <v>0</v>
      </c>
    </row>
    <row r="13" spans="1:12" ht="14.5" x14ac:dyDescent="0.35">
      <c r="A13" s="6"/>
      <c r="B13" s="6"/>
      <c r="C13" s="7"/>
      <c r="D13" s="8">
        <f t="shared" si="1"/>
        <v>0</v>
      </c>
      <c r="E13" s="8">
        <f t="shared" si="2"/>
        <v>0</v>
      </c>
      <c r="F13" s="5">
        <f t="shared" si="3"/>
        <v>0</v>
      </c>
      <c r="G13" s="7">
        <v>0</v>
      </c>
      <c r="H13" s="8">
        <f t="shared" si="4"/>
        <v>0</v>
      </c>
      <c r="I13" s="9">
        <v>0</v>
      </c>
      <c r="J13" s="8">
        <f t="shared" si="5"/>
        <v>0</v>
      </c>
      <c r="K13" s="8">
        <f t="shared" si="6"/>
        <v>0</v>
      </c>
      <c r="L13" s="11">
        <f t="shared" si="0"/>
        <v>0</v>
      </c>
    </row>
    <row r="14" spans="1:12" ht="14.5" x14ac:dyDescent="0.35">
      <c r="A14" s="6"/>
      <c r="B14" s="6"/>
      <c r="C14" s="7"/>
      <c r="D14" s="8">
        <f t="shared" si="1"/>
        <v>0</v>
      </c>
      <c r="E14" s="8">
        <f t="shared" si="2"/>
        <v>0</v>
      </c>
      <c r="F14" s="5">
        <f t="shared" si="3"/>
        <v>0</v>
      </c>
      <c r="G14" s="7">
        <v>0</v>
      </c>
      <c r="H14" s="8">
        <f t="shared" si="4"/>
        <v>0</v>
      </c>
      <c r="I14" s="9">
        <v>0</v>
      </c>
      <c r="J14" s="8">
        <f t="shared" si="5"/>
        <v>0</v>
      </c>
      <c r="K14" s="8">
        <f t="shared" si="6"/>
        <v>0</v>
      </c>
      <c r="L14" s="11">
        <f t="shared" si="0"/>
        <v>0</v>
      </c>
    </row>
    <row r="15" spans="1:12" ht="14.5" x14ac:dyDescent="0.35">
      <c r="A15" s="6"/>
      <c r="B15" s="6"/>
      <c r="C15" s="7">
        <v>0</v>
      </c>
      <c r="D15" s="8">
        <f t="shared" si="1"/>
        <v>0</v>
      </c>
      <c r="E15" s="8">
        <f t="shared" si="2"/>
        <v>0</v>
      </c>
      <c r="F15" s="5">
        <f t="shared" si="3"/>
        <v>0</v>
      </c>
      <c r="G15" s="7">
        <v>0</v>
      </c>
      <c r="H15" s="8">
        <f t="shared" si="4"/>
        <v>0</v>
      </c>
      <c r="I15" s="9">
        <v>0</v>
      </c>
      <c r="J15" s="8">
        <f t="shared" si="5"/>
        <v>0</v>
      </c>
      <c r="K15" s="8">
        <f>(D15*0.0825*(35/12))*G15*I15</f>
        <v>0</v>
      </c>
      <c r="L15" s="11">
        <f t="shared" si="0"/>
        <v>0</v>
      </c>
    </row>
    <row r="16" spans="1:12" ht="14.5" x14ac:dyDescent="0.35">
      <c r="A16" s="6"/>
      <c r="B16" s="6"/>
      <c r="C16" s="7">
        <v>0</v>
      </c>
      <c r="D16" s="8">
        <f t="shared" si="1"/>
        <v>0</v>
      </c>
      <c r="E16" s="8">
        <f t="shared" si="2"/>
        <v>0</v>
      </c>
      <c r="F16" s="5">
        <f t="shared" si="3"/>
        <v>0</v>
      </c>
      <c r="G16" s="7">
        <v>0</v>
      </c>
      <c r="H16" s="8">
        <f t="shared" si="4"/>
        <v>0</v>
      </c>
      <c r="I16" s="9">
        <v>0</v>
      </c>
      <c r="J16" s="8">
        <f t="shared" si="5"/>
        <v>0</v>
      </c>
      <c r="K16" s="8">
        <f t="shared" si="6"/>
        <v>0</v>
      </c>
      <c r="L16" s="11">
        <f t="shared" si="0"/>
        <v>0</v>
      </c>
    </row>
    <row r="17" spans="1:12" ht="14.5" x14ac:dyDescent="0.35">
      <c r="A17" s="6"/>
      <c r="B17" s="6"/>
      <c r="C17" s="7">
        <v>0</v>
      </c>
      <c r="D17" s="8">
        <f t="shared" si="1"/>
        <v>0</v>
      </c>
      <c r="E17" s="8">
        <f t="shared" si="2"/>
        <v>0</v>
      </c>
      <c r="F17" s="5">
        <f t="shared" si="3"/>
        <v>0</v>
      </c>
      <c r="G17" s="7">
        <v>0</v>
      </c>
      <c r="H17" s="8">
        <f t="shared" si="4"/>
        <v>0</v>
      </c>
      <c r="I17" s="9">
        <v>0</v>
      </c>
      <c r="J17" s="8">
        <f t="shared" si="5"/>
        <v>0</v>
      </c>
      <c r="K17" s="8">
        <f t="shared" si="6"/>
        <v>0</v>
      </c>
      <c r="L17" s="11">
        <f t="shared" si="0"/>
        <v>0</v>
      </c>
    </row>
    <row r="18" spans="1:12" ht="14.5" x14ac:dyDescent="0.35">
      <c r="A18" s="6"/>
      <c r="B18" s="6"/>
      <c r="C18" s="7">
        <v>0</v>
      </c>
      <c r="D18" s="8">
        <f t="shared" si="1"/>
        <v>0</v>
      </c>
      <c r="E18" s="8">
        <f t="shared" si="2"/>
        <v>0</v>
      </c>
      <c r="F18" s="5">
        <f t="shared" si="3"/>
        <v>0</v>
      </c>
      <c r="G18" s="7">
        <v>0</v>
      </c>
      <c r="H18" s="8">
        <f t="shared" si="4"/>
        <v>0</v>
      </c>
      <c r="I18" s="9">
        <v>0</v>
      </c>
      <c r="J18" s="8">
        <f t="shared" si="5"/>
        <v>0</v>
      </c>
      <c r="K18" s="8">
        <f t="shared" si="6"/>
        <v>0</v>
      </c>
      <c r="L18" s="11">
        <f t="shared" si="0"/>
        <v>0</v>
      </c>
    </row>
    <row r="19" spans="1:12" ht="14.5" x14ac:dyDescent="0.35">
      <c r="A19" s="6"/>
      <c r="B19" s="6"/>
      <c r="C19" s="7">
        <v>0</v>
      </c>
      <c r="D19" s="8">
        <f t="shared" si="1"/>
        <v>0</v>
      </c>
      <c r="E19" s="8">
        <f t="shared" si="2"/>
        <v>0</v>
      </c>
      <c r="F19" s="5">
        <f t="shared" si="3"/>
        <v>0</v>
      </c>
      <c r="G19" s="7">
        <v>0</v>
      </c>
      <c r="H19" s="8">
        <f t="shared" si="4"/>
        <v>0</v>
      </c>
      <c r="I19" s="9">
        <v>0</v>
      </c>
      <c r="J19" s="8">
        <f t="shared" si="5"/>
        <v>0</v>
      </c>
      <c r="K19" s="8">
        <f t="shared" si="6"/>
        <v>0</v>
      </c>
      <c r="L19" s="11">
        <f t="shared" si="0"/>
        <v>0</v>
      </c>
    </row>
    <row r="20" spans="1:12" ht="14.5" x14ac:dyDescent="0.35">
      <c r="A20" s="6"/>
      <c r="B20" s="6"/>
      <c r="C20" s="7">
        <v>0</v>
      </c>
      <c r="D20" s="8">
        <f t="shared" si="1"/>
        <v>0</v>
      </c>
      <c r="E20" s="8">
        <f t="shared" si="2"/>
        <v>0</v>
      </c>
      <c r="F20" s="5">
        <f t="shared" si="3"/>
        <v>0</v>
      </c>
      <c r="G20" s="7">
        <v>0</v>
      </c>
      <c r="H20" s="8">
        <f t="shared" si="4"/>
        <v>0</v>
      </c>
      <c r="I20" s="9">
        <v>0</v>
      </c>
      <c r="J20" s="8">
        <f t="shared" si="5"/>
        <v>0</v>
      </c>
      <c r="K20" s="8">
        <f t="shared" si="6"/>
        <v>0</v>
      </c>
      <c r="L20" s="11">
        <f t="shared" si="0"/>
        <v>0</v>
      </c>
    </row>
    <row r="21" spans="1:12" ht="14.5" x14ac:dyDescent="0.35">
      <c r="A21" s="6"/>
      <c r="B21" s="6"/>
      <c r="C21" s="7">
        <v>0</v>
      </c>
      <c r="D21" s="8">
        <f t="shared" si="1"/>
        <v>0</v>
      </c>
      <c r="E21" s="8">
        <f t="shared" ref="E21" si="7">D21*0.5674</f>
        <v>0</v>
      </c>
      <c r="F21" s="5">
        <f t="shared" si="3"/>
        <v>0</v>
      </c>
      <c r="G21" s="7">
        <v>0</v>
      </c>
      <c r="H21" s="8">
        <f t="shared" si="4"/>
        <v>0</v>
      </c>
      <c r="I21" s="9">
        <v>0</v>
      </c>
      <c r="J21" s="8">
        <f t="shared" si="5"/>
        <v>0</v>
      </c>
      <c r="K21" s="8">
        <f t="shared" si="6"/>
        <v>0</v>
      </c>
      <c r="L21" s="11">
        <f t="shared" si="0"/>
        <v>0</v>
      </c>
    </row>
    <row r="22" spans="1:12" ht="18" x14ac:dyDescent="0.4">
      <c r="A22" s="12" t="s">
        <v>12</v>
      </c>
      <c r="B22" s="12"/>
      <c r="C22" s="12"/>
      <c r="D22" s="13"/>
      <c r="E22" s="13"/>
      <c r="F22" s="12"/>
      <c r="G22" s="12"/>
      <c r="H22" s="12"/>
      <c r="I22" s="13"/>
      <c r="J22" s="12"/>
      <c r="K22" s="12"/>
      <c r="L22" s="13">
        <f>SUM(L7:L21)</f>
        <v>817761.04165999987</v>
      </c>
    </row>
    <row r="23" spans="1:12" x14ac:dyDescent="0.25">
      <c r="D23" s="1"/>
      <c r="E23" s="1"/>
      <c r="I23" s="1"/>
      <c r="L23" s="1"/>
    </row>
    <row r="24" spans="1:12" x14ac:dyDescent="0.25">
      <c r="A24" s="3" t="s">
        <v>13</v>
      </c>
      <c r="B24" s="3"/>
      <c r="D24" s="1"/>
      <c r="E24" s="1"/>
      <c r="I24" s="1"/>
      <c r="L24" s="1"/>
    </row>
    <row r="25" spans="1:12" x14ac:dyDescent="0.25">
      <c r="A25" s="3" t="s">
        <v>14</v>
      </c>
      <c r="B25" s="3"/>
      <c r="I25" s="1"/>
      <c r="L25" s="1"/>
    </row>
    <row r="26" spans="1:12" x14ac:dyDescent="0.25">
      <c r="A26" s="3" t="s">
        <v>15</v>
      </c>
      <c r="B26" s="3"/>
      <c r="I26" s="1"/>
      <c r="L26" s="1"/>
    </row>
    <row r="27" spans="1:12" x14ac:dyDescent="0.25">
      <c r="A27" s="3" t="s">
        <v>16</v>
      </c>
      <c r="B27" s="3"/>
      <c r="I27" s="1"/>
      <c r="L27" s="1"/>
    </row>
    <row r="28" spans="1:12" x14ac:dyDescent="0.25">
      <c r="L28" s="1"/>
    </row>
    <row r="29" spans="1:12" ht="18" x14ac:dyDescent="0.4">
      <c r="A29" s="14" t="s">
        <v>17</v>
      </c>
      <c r="B29" s="14"/>
      <c r="L29" s="1"/>
    </row>
    <row r="30" spans="1:12" x14ac:dyDescent="0.25">
      <c r="L30" s="19"/>
    </row>
    <row r="31" spans="1:12" ht="13" x14ac:dyDescent="0.3">
      <c r="A31" s="15" t="s">
        <v>18</v>
      </c>
      <c r="B31" s="15"/>
      <c r="L31" s="18">
        <v>15000</v>
      </c>
    </row>
    <row r="32" spans="1:12" ht="13" x14ac:dyDescent="0.3">
      <c r="A32" s="15" t="s">
        <v>19</v>
      </c>
      <c r="B32" s="15"/>
      <c r="L32" s="18">
        <v>10000</v>
      </c>
    </row>
    <row r="33" spans="1:12" ht="13" x14ac:dyDescent="0.3">
      <c r="A33" s="15" t="s">
        <v>20</v>
      </c>
      <c r="B33" s="15"/>
      <c r="L33" s="18">
        <v>20000</v>
      </c>
    </row>
    <row r="34" spans="1:12" ht="13" x14ac:dyDescent="0.3">
      <c r="A34" s="15" t="s">
        <v>21</v>
      </c>
      <c r="B34" s="15"/>
      <c r="L34" s="18">
        <v>10000</v>
      </c>
    </row>
    <row r="35" spans="1:12" ht="13" x14ac:dyDescent="0.3">
      <c r="A35" s="15"/>
      <c r="B35" s="15"/>
      <c r="L35" s="18"/>
    </row>
    <row r="36" spans="1:12" ht="13" x14ac:dyDescent="0.3">
      <c r="A36" s="15"/>
      <c r="B36" s="15"/>
      <c r="L36" s="18"/>
    </row>
    <row r="37" spans="1:12" ht="13" x14ac:dyDescent="0.3">
      <c r="A37" s="15"/>
      <c r="B37" s="15"/>
      <c r="L37" s="18"/>
    </row>
    <row r="38" spans="1:12" ht="13" x14ac:dyDescent="0.3">
      <c r="A38" s="17"/>
      <c r="B38" s="17"/>
      <c r="L38" s="18"/>
    </row>
    <row r="39" spans="1:12" ht="18" x14ac:dyDescent="0.4">
      <c r="A39" s="12" t="s">
        <v>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>
        <f>SUM(L22:L38)</f>
        <v>872761.04165999987</v>
      </c>
    </row>
    <row r="40" spans="1:12" x14ac:dyDescent="0.25">
      <c r="L40" s="1"/>
    </row>
    <row r="41" spans="1:12" x14ac:dyDescent="0.25">
      <c r="L41" s="1"/>
    </row>
    <row r="42" spans="1:12" x14ac:dyDescent="0.25">
      <c r="L42" s="1"/>
    </row>
    <row r="43" spans="1:12" x14ac:dyDescent="0.25">
      <c r="L43" s="1"/>
    </row>
    <row r="44" spans="1:12" x14ac:dyDescent="0.25">
      <c r="L44" s="1"/>
    </row>
    <row r="45" spans="1:12" x14ac:dyDescent="0.25">
      <c r="L45" s="1"/>
    </row>
    <row r="46" spans="1:12" x14ac:dyDescent="0.25">
      <c r="L46" s="1"/>
    </row>
    <row r="47" spans="1:12" x14ac:dyDescent="0.25">
      <c r="L47" s="1"/>
    </row>
    <row r="48" spans="1:12" x14ac:dyDescent="0.25">
      <c r="L48" s="1"/>
    </row>
    <row r="49" spans="12:12" x14ac:dyDescent="0.25">
      <c r="L49" s="1"/>
    </row>
    <row r="50" spans="12:12" x14ac:dyDescent="0.25">
      <c r="L50" s="1"/>
    </row>
    <row r="51" spans="12:12" x14ac:dyDescent="0.25">
      <c r="L51" s="1"/>
    </row>
    <row r="52" spans="12:12" x14ac:dyDescent="0.25">
      <c r="L52" s="1"/>
    </row>
    <row r="53" spans="12:12" x14ac:dyDescent="0.25">
      <c r="L53" s="1"/>
    </row>
    <row r="54" spans="12:12" x14ac:dyDescent="0.25">
      <c r="L54" s="1"/>
    </row>
    <row r="55" spans="12:12" x14ac:dyDescent="0.25">
      <c r="L55" s="1"/>
    </row>
    <row r="56" spans="12:12" x14ac:dyDescent="0.25">
      <c r="L56" s="1"/>
    </row>
    <row r="57" spans="12:12" x14ac:dyDescent="0.25">
      <c r="L57" s="1"/>
    </row>
    <row r="58" spans="12:12" x14ac:dyDescent="0.25">
      <c r="L58" s="1"/>
    </row>
    <row r="59" spans="12:12" x14ac:dyDescent="0.25">
      <c r="L59" s="1"/>
    </row>
    <row r="60" spans="12:12" x14ac:dyDescent="0.25">
      <c r="L60" s="1"/>
    </row>
    <row r="61" spans="12:12" x14ac:dyDescent="0.25">
      <c r="L61" s="1"/>
    </row>
    <row r="62" spans="12:12" x14ac:dyDescent="0.25">
      <c r="L62" s="1"/>
    </row>
    <row r="63" spans="12:12" x14ac:dyDescent="0.25">
      <c r="L63" s="1"/>
    </row>
    <row r="64" spans="12:12" x14ac:dyDescent="0.25">
      <c r="L64" s="1"/>
    </row>
    <row r="65" spans="12:12" x14ac:dyDescent="0.25">
      <c r="L65" s="1"/>
    </row>
    <row r="66" spans="12:12" x14ac:dyDescent="0.25">
      <c r="L66" s="1"/>
    </row>
    <row r="67" spans="12:12" x14ac:dyDescent="0.25">
      <c r="L67" s="1"/>
    </row>
    <row r="68" spans="12:12" x14ac:dyDescent="0.25">
      <c r="L68" s="1"/>
    </row>
    <row r="69" spans="12:12" x14ac:dyDescent="0.25">
      <c r="L69" s="1"/>
    </row>
    <row r="70" spans="12:12" x14ac:dyDescent="0.25">
      <c r="L70" s="1"/>
    </row>
    <row r="71" spans="12:12" x14ac:dyDescent="0.25">
      <c r="L71" s="1"/>
    </row>
    <row r="72" spans="12:12" x14ac:dyDescent="0.25">
      <c r="L72" s="1"/>
    </row>
    <row r="73" spans="12:12" x14ac:dyDescent="0.25">
      <c r="L73" s="1"/>
    </row>
    <row r="74" spans="12:12" x14ac:dyDescent="0.25">
      <c r="L74" s="1"/>
    </row>
    <row r="75" spans="12:12" x14ac:dyDescent="0.25">
      <c r="L75" s="1"/>
    </row>
    <row r="76" spans="12:12" x14ac:dyDescent="0.25">
      <c r="L76" s="1"/>
    </row>
  </sheetData>
  <protectedRanges>
    <protectedRange sqref="L31:L38" name="Område5"/>
    <protectedRange sqref="L31:L38 A31:B38" name="Område3"/>
    <protectedRange sqref="G7:G21 I7:I21 A7:C21" name="Område2"/>
  </protectedRanges>
  <phoneticPr fontId="2" type="noConversion"/>
  <pageMargins left="0.75" right="0.75" top="1" bottom="1" header="0.5" footer="0.5"/>
  <pageSetup paperSize="9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43FF1B681CA7449B9693B670A2F514" ma:contentTypeVersion="4" ma:contentTypeDescription="Skapa ett nytt dokument." ma:contentTypeScope="" ma:versionID="300711f7b067dcccfa85e2ece57d1d9c">
  <xsd:schema xmlns:xsd="http://www.w3.org/2001/XMLSchema" xmlns:xs="http://www.w3.org/2001/XMLSchema" xmlns:p="http://schemas.microsoft.com/office/2006/metadata/properties" xmlns:ns2="235df5e1-3a63-45e1-948c-55b794df621f" targetNamespace="http://schemas.microsoft.com/office/2006/metadata/properties" ma:root="true" ma:fieldsID="03c9cf3c6398372b10476260a71ba7ec" ns2:_="">
    <xsd:import namespace="235df5e1-3a63-45e1-948c-55b794df6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df5e1-3a63-45e1-948c-55b794df6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CB9B33-878C-43E5-BFB7-1455C0574B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D0FB2D8-E7A1-49C2-8881-6062717E7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df5e1-3a63-45e1-948c-55b794df6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92B5C-DFA4-403B-8A0B-0DB81BA2DA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Blad3</vt:lpstr>
    </vt:vector>
  </TitlesOfParts>
  <Manager/>
  <Company>Lunds universitet, KansliS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Britt-Marie Eriksson</dc:creator>
  <cp:keywords/>
  <dc:description/>
  <cp:lastModifiedBy>Åsa Thormählen</cp:lastModifiedBy>
  <cp:revision/>
  <dcterms:created xsi:type="dcterms:W3CDTF">2006-09-01T07:51:42Z</dcterms:created>
  <dcterms:modified xsi:type="dcterms:W3CDTF">2024-08-15T08:42:09Z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0x0101006143FF1B681CA7449B9693B670A2F514</vt:lpwstr>
  </property>
</Properties>
</file>